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VM Tracker" state="visible" r:id="rId4"/>
    <sheet sheetId="2" name="Sources &amp; method" state="visible" r:id="rId5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F4" authorId="0">
      <text>
        <r>
          <t>Computed — do not edit</t>
        </r>
      </text>
    </comment>
    <comment ref="G4" authorId="0">
      <text>
        <r>
          <t>Computed — do not edit</t>
        </r>
      </text>
    </comment>
    <comment ref="H4" authorId="0">
      <text>
        <r>
          <t>Computed — do not edit</t>
        </r>
      </text>
    </comment>
    <comment ref="I4" authorId="0">
      <text>
        <r>
          <t>Computed — do not edit</t>
        </r>
      </text>
    </comment>
    <comment ref="J4" authorId="0">
      <text>
        <r>
          <t>Computed — do not edit</t>
        </r>
      </text>
    </comment>
    <comment ref="K4" authorId="0">
      <text>
        <r>
          <t>Computed — do not edit</t>
        </r>
      </text>
    </comment>
    <comment ref="L4" authorId="0">
      <text>
        <r>
          <t>Computed — do not edit</t>
        </r>
      </text>
    </comment>
    <comment ref="M4" authorId="0">
      <text>
        <r>
          <t>Computed — do not edit</t>
        </r>
      </text>
    </comment>
  </commentList>
</comments>
</file>

<file path=xl/sharedStrings.xml><?xml version="1.0" encoding="utf-8"?>
<sst xmlns="http://schemas.openxmlformats.org/spreadsheetml/2006/main" count="31" uniqueCount="30">
  <si>
    <t>Earned Value (EVM) Tracker — Made by Plan of Day · planofday.com/tools/schedule-performance</t>
  </si>
  <si>
    <t>Replace the example rows with your activities. The shaded columns (PV → VAC) are formulas and recompute automatically.</t>
  </si>
  <si>
    <t>Activity</t>
  </si>
  <si>
    <t>BAC ($)</t>
  </si>
  <si>
    <t>% Complete</t>
  </si>
  <si>
    <t>Planned %</t>
  </si>
  <si>
    <t>Actual Cost ($)</t>
  </si>
  <si>
    <t>PV ($)</t>
  </si>
  <si>
    <t>EV ($)</t>
  </si>
  <si>
    <t>CV ($)</t>
  </si>
  <si>
    <t>SV ($)</t>
  </si>
  <si>
    <t>CPI</t>
  </si>
  <si>
    <t>SPI</t>
  </si>
  <si>
    <t>EAC ($)</t>
  </si>
  <si>
    <t>VAC ($)</t>
  </si>
  <si>
    <t>Foundations</t>
  </si>
  <si>
    <t>Structure</t>
  </si>
  <si>
    <t>MEP rough-in</t>
  </si>
  <si>
    <t>Finishes</t>
  </si>
  <si>
    <t>TOTAL</t>
  </si>
  <si>
    <t/>
  </si>
  <si>
    <t>Sources &amp; method</t>
  </si>
  <si>
    <t>Method</t>
  </si>
  <si>
    <t>Earned value management: PV = BAC × planned %, EV = BAC × % complete, AC = actual cost. CV = EV − AC, SV = EV − PV, CPI = EV ÷ AC, SPI = EV ÷ PV, EAC = BAC ÷ CPI, VAC = BAC − EAC.</t>
  </si>
  <si>
    <t>PMI PMBOK Guide</t>
  </si>
  <si>
    <t>Earned value / performance measurement. https://www.pmi.org/pmbok-guide-standards</t>
  </si>
  <si>
    <t>ANSI/EIA-748</t>
  </si>
  <si>
    <t>Earned Value Management System standard.</t>
  </si>
  <si>
    <t>Live version</t>
  </si>
  <si>
    <t>planofday.com/tools/schedule-performance · planofday.com/tools/estimate-at-completion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</si>
</sst>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EA580C"/>
      <sz val="14"/>
    </font>
    <font>
      <i/>
      <color rgb="FF64748B"/>
      <sz val="10"/>
    </font>
    <font>
      <b/>
      <color rgb="FFFFFFFF"/>
      <sz val="11"/>
    </font>
    <font>
      <b/>
    </font>
    <font>
      <b/>
      <color rgb="FFEA580C"/>
      <sz val="13"/>
    </font>
  </fonts>
  <fills count="4">
    <fill>
      <patternFill patternType="none"/>
    </fill>
    <fill>
      <patternFill patternType="gray125"/>
    </fill>
    <fill>
      <patternFill patternType="solid">
        <fgColor rgb="FF1A1A24"/>
      </patternFill>
    </fill>
    <fill>
      <patternFill patternType="solid">
        <fgColor rgb="FFEFF6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CBD5E1"/>
      </bottom>
      <diagonal/>
    </border>
  </borders>
  <cellStyleXfs count="1">
    <xf numFmtId="0" fontId="0" fillId="0" borderId="0"/>
  </cellStyleXfs>
  <cellXfs count="16">
    <xf numFmtId="0" fontId="0" fillId="0" borderId="0" xfId="0"/>
    <xf numFmtId="3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vertical="center"/>
    </xf>
    <xf numFmtId="2" fontId="2" fillId="0" borderId="0" xfId="0" applyNumberFormat="1" applyFont="1"/>
    <xf numFmtId="0" fontId="3" fillId="2" borderId="1" xfId="0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 wrapText="1"/>
    </xf>
    <xf numFmtId="2" fontId="3" fillId="2" borderId="1" xfId="0" applyNumberFormat="1" applyFont="1" applyFill="1" applyBorder="1" applyAlignment="1">
      <alignment vertical="center" wrapText="1"/>
    </xf>
    <xf numFmtId="3" fontId="0" fillId="3" borderId="0" xfId="0" applyNumberFormat="1" applyFill="1"/>
    <xf numFmtId="2" fontId="0" fillId="3" borderId="0" xfId="0" applyNumberFormat="1" applyFill="1"/>
    <xf numFmtId="0" fontId="4" fillId="0" borderId="0" xfId="0" applyFont="1"/>
    <xf numFmtId="3" fontId="4" fillId="0" borderId="0" xfId="0" applyNumberFormat="1" applyFont="1"/>
    <xf numFmtId="3" fontId="4" fillId="3" borderId="0" xfId="0" applyNumberFormat="1" applyFont="1" applyFill="1"/>
    <xf numFmtId="2" fontId="4" fillId="3" borderId="0" xfId="0" applyNumberFormat="1" applyFont="1" applyFill="1"/>
    <xf numFmtId="0" fontId="5" fillId="0" borderId="0" xfId="0" applyFont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12" style="1" customWidth="1"/>
    <col min="3" max="3" width="11" customWidth="1"/>
    <col min="4" max="4" width="10" customWidth="1"/>
    <col min="5" max="5" width="14" style="1" customWidth="1"/>
    <col min="6" max="9" width="12" style="1" customWidth="1"/>
    <col min="10" max="11" width="8" style="2" customWidth="1"/>
    <col min="12" max="13" width="12" style="1" customWidth="1"/>
  </cols>
  <sheetData>
    <row r="1" ht="22" customHeight="1" spans="1:13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x14ac:dyDescent="0.25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4" ht="30" customHeight="1" spans="1:13" x14ac:dyDescent="0.25">
      <c r="A4" s="5" t="s">
        <v>2</v>
      </c>
      <c r="B4" s="6" t="s">
        <v>3</v>
      </c>
      <c r="C4" s="5" t="s">
        <v>4</v>
      </c>
      <c r="D4" s="5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7" t="s">
        <v>11</v>
      </c>
      <c r="K4" s="7" t="s">
        <v>12</v>
      </c>
      <c r="L4" s="6" t="s">
        <v>13</v>
      </c>
      <c r="M4" s="6" t="s">
        <v>14</v>
      </c>
    </row>
    <row r="5" spans="1:13" x14ac:dyDescent="0.25">
      <c r="A5" t="s">
        <v>15</v>
      </c>
      <c r="B5" s="1">
        <v>200000</v>
      </c>
      <c r="C5">
        <v>100</v>
      </c>
      <c r="D5">
        <v>100</v>
      </c>
      <c r="E5" s="1">
        <v>195000</v>
      </c>
      <c r="F5" s="8">
        <f>B5*D5/100</f>
        <v>200000</v>
      </c>
      <c r="G5" s="8">
        <f>B5*C5/100</f>
        <v>200000</v>
      </c>
      <c r="H5" s="8">
        <f>G5-E5</f>
        <v>5000</v>
      </c>
      <c r="I5" s="8">
        <f>G5-F5</f>
        <v>0</v>
      </c>
      <c r="J5" s="9">
        <f>IF(E5=0,0,G5/E5)</f>
        <v>1.0256410256410255</v>
      </c>
      <c r="K5" s="9">
        <f>IF(F5=0,0,G5/F5)</f>
        <v>1</v>
      </c>
      <c r="L5" s="8">
        <f>IF(J5=0,B5,B5/J5)</f>
        <v>195000.00000000003</v>
      </c>
      <c r="M5" s="8">
        <f>B5-L5</f>
        <v>4999.999999999971</v>
      </c>
    </row>
    <row r="6" spans="1:13" x14ac:dyDescent="0.25">
      <c r="A6" t="s">
        <v>16</v>
      </c>
      <c r="B6" s="1">
        <v>500000</v>
      </c>
      <c r="C6">
        <v>60</v>
      </c>
      <c r="D6">
        <v>70</v>
      </c>
      <c r="E6" s="1">
        <v>320000</v>
      </c>
      <c r="F6" s="8">
        <f>B6*D6/100</f>
        <v>350000</v>
      </c>
      <c r="G6" s="8">
        <f>B6*C6/100</f>
        <v>300000</v>
      </c>
      <c r="H6" s="8">
        <f>G6-E6</f>
        <v>-20000</v>
      </c>
      <c r="I6" s="8">
        <f>G6-F6</f>
        <v>-50000</v>
      </c>
      <c r="J6" s="9">
        <f>IF(E6=0,0,G6/E6)</f>
        <v>0.9375</v>
      </c>
      <c r="K6" s="9">
        <f>IF(F6=0,0,G6/F6)</f>
        <v>0.8571428571428571</v>
      </c>
      <c r="L6" s="8">
        <f>IF(J6=0,B6,B6/J6)</f>
        <v>533333.3333333334</v>
      </c>
      <c r="M6" s="8">
        <f>B6-L6</f>
        <v>-33333.33333333337</v>
      </c>
    </row>
    <row r="7" spans="1:13" x14ac:dyDescent="0.25">
      <c r="A7" t="s">
        <v>17</v>
      </c>
      <c r="B7" s="1">
        <v>300000</v>
      </c>
      <c r="C7">
        <v>30</v>
      </c>
      <c r="D7">
        <v>40</v>
      </c>
      <c r="E7" s="1">
        <v>100000</v>
      </c>
      <c r="F7" s="8">
        <f>B7*D7/100</f>
        <v>120000</v>
      </c>
      <c r="G7" s="8">
        <f>B7*C7/100</f>
        <v>90000</v>
      </c>
      <c r="H7" s="8">
        <f>G7-E7</f>
        <v>-10000</v>
      </c>
      <c r="I7" s="8">
        <f>G7-F7</f>
        <v>-30000</v>
      </c>
      <c r="J7" s="9">
        <f>IF(E7=0,0,G7/E7)</f>
        <v>0.9</v>
      </c>
      <c r="K7" s="9">
        <f>IF(F7=0,0,G7/F7)</f>
        <v>0.75</v>
      </c>
      <c r="L7" s="8">
        <f>IF(J7=0,B7,B7/J7)</f>
        <v>333333.3333333333</v>
      </c>
      <c r="M7" s="8">
        <f>B7-L7</f>
        <v>-33333.333333333314</v>
      </c>
    </row>
    <row r="8" spans="1:13" x14ac:dyDescent="0.25">
      <c r="A8" t="s">
        <v>18</v>
      </c>
      <c r="B8" s="1">
        <v>250000</v>
      </c>
      <c r="C8">
        <v>5</v>
      </c>
      <c r="D8">
        <v>10</v>
      </c>
      <c r="E8" s="1">
        <v>12000</v>
      </c>
      <c r="F8" s="8">
        <f>B8*D8/100</f>
        <v>25000</v>
      </c>
      <c r="G8" s="8">
        <f>B8*C8/100</f>
        <v>12500</v>
      </c>
      <c r="H8" s="8">
        <f>G8-E8</f>
        <v>500</v>
      </c>
      <c r="I8" s="8">
        <f>G8-F8</f>
        <v>-12500</v>
      </c>
      <c r="J8" s="9">
        <f>IF(E8=0,0,G8/E8)</f>
        <v>1.0416666666666667</v>
      </c>
      <c r="K8" s="9">
        <f>IF(F8=0,0,G8/F8)</f>
        <v>0.5</v>
      </c>
      <c r="L8" s="8">
        <f>IF(J8=0,B8,B8/J8)</f>
        <v>239999.99999999997</v>
      </c>
      <c r="M8" s="8">
        <f>B8-L8</f>
        <v>10000.00000000003</v>
      </c>
    </row>
    <row r="9" spans="1:13" s="10" customFormat="1" x14ac:dyDescent="0.25">
      <c r="A9" s="10" t="s">
        <v>19</v>
      </c>
      <c r="B9" s="11">
        <f>SUM(B5:B8)</f>
        <v>1250000</v>
      </c>
      <c r="C9" s="10" t="s">
        <v>20</v>
      </c>
      <c r="D9" s="10" t="s">
        <v>20</v>
      </c>
      <c r="E9" s="11">
        <f>SUM(E5:E8)</f>
        <v>627000</v>
      </c>
      <c r="F9" s="12">
        <f>SUM(F5:F8)</f>
        <v>695000</v>
      </c>
      <c r="G9" s="12">
        <f>SUM(G5:G8)</f>
        <v>602500</v>
      </c>
      <c r="H9" s="12">
        <f>G9-E9</f>
        <v>-24500</v>
      </c>
      <c r="I9" s="12">
        <f>G9-F9</f>
        <v>-92500</v>
      </c>
      <c r="J9" s="13">
        <f>IF(E9=0,0,G9/E9)</f>
        <v>0.9609250398724083</v>
      </c>
      <c r="K9" s="13">
        <f>IF(F9=0,0,G9/F9)</f>
        <v>0.8669064748201439</v>
      </c>
      <c r="L9" s="12">
        <f>IF(J9=0,B9,B9/J9)</f>
        <v>1300829.8755186722</v>
      </c>
      <c r="M9" s="12">
        <f>B9-L9</f>
        <v>-50829.87551867217</v>
      </c>
    </row>
  </sheetData>
  <mergeCells count="2">
    <mergeCell ref="A1:M1"/>
    <mergeCell ref="A2:M2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FormatPr defaultRowHeight="15" outlineLevelRow="0" outlineLevelCol="0" x14ac:dyDescent="55"/>
  <cols>
    <col min="1" max="1" width="48" customWidth="1"/>
    <col min="2" max="2" width="70" customWidth="1"/>
  </cols>
  <sheetData>
    <row r="1" spans="1:1" x14ac:dyDescent="0.25">
      <c r="A1" s="14" t="s">
        <v>21</v>
      </c>
    </row>
    <row r="3" spans="1:2" x14ac:dyDescent="0.25">
      <c r="A3" s="10" t="s">
        <v>22</v>
      </c>
      <c r="B3" s="15" t="s">
        <v>23</v>
      </c>
    </row>
    <row r="4" spans="1:2" x14ac:dyDescent="0.25">
      <c r="A4" s="10" t="s">
        <v>24</v>
      </c>
      <c r="B4" s="15" t="s">
        <v>25</v>
      </c>
    </row>
    <row r="5" spans="1:2" x14ac:dyDescent="0.25">
      <c r="A5" s="10" t="s">
        <v>26</v>
      </c>
      <c r="B5" s="15" t="s">
        <v>27</v>
      </c>
    </row>
    <row r="6" spans="1:2" x14ac:dyDescent="0.25">
      <c r="A6" s="10" t="s">
        <v>28</v>
      </c>
      <c r="B6" s="15" t="s">
        <v>29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EVM Tracker</vt:lpstr>
      <vt:lpstr>Sources &amp; method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Plan of Day</dc:creator>
  <dc:title/>
  <dc:subject/>
  <dc:description/>
  <cp:keywords/>
  <cp:category/>
  <cp:lastModifiedBy>Unknown</cp:lastModifiedBy>
  <dcterms:created xsi:type="dcterms:W3CDTF">2026-07-24T02:32:36Z</dcterms:created>
  <dcterms:modified xsi:type="dcterms:W3CDTF">2026-07-24T02:32:36Z</dcterms:modified>
</cp:coreProperties>
</file>